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<sst xmlns="http://schemas.openxmlformats.org/spreadsheetml/2006/main" count="24" uniqueCount="24">
  <si>
    <t>In Lusk's (2010) model, the change in egg demand associated with the publication of a given number of articles depends on the weekly expenditures on eggs
 for the location in question.  To use the tool, make a copy of the spreadsheet and go to cell B4 and choose an estimated expenditure value for a sample city or input another number.</t>
  </si>
  <si>
    <t>Input Change in Number of Articles</t>
  </si>
  <si>
    <t>Input Total Weekly Expenditures on Eggs</t>
  </si>
  <si>
    <t>San Francisco: 1300000</t>
  </si>
  <si>
    <t>Change in egg demand also depends on the price elasticities of supply and demand for each type of egg.  Carman (2012) suggests egg demand elasticity 
values between -0.2 and -0.1.  However, Lusk (2010) finds that demand for cage-free, organic, and other eggs is much more elastic, with values from
 -1.07 to -2.979.  Sumner et al. (2011) propose trying egg supply elasticity values between 5 and 10, though Chavas and Johnson (1981) estimate
a much lower long-run supply elasticity of 0.942.</t>
  </si>
  <si>
    <t>Cage-Free</t>
  </si>
  <si>
    <t>Other</t>
  </si>
  <si>
    <t>Organic</t>
  </si>
  <si>
    <t>Conventional</t>
  </si>
  <si>
    <t>Overall</t>
  </si>
  <si>
    <t>Input Price per Egg</t>
  </si>
  <si>
    <t>Input Supply Elasticity</t>
  </si>
  <si>
    <t>Input Demand Elasticity</t>
  </si>
  <si>
    <t>Initial Change in Quantity of Eggs Demanded</t>
  </si>
  <si>
    <t>Final Change in Quantity of Eggs Per Week</t>
  </si>
  <si>
    <t>Example consumption figures</t>
  </si>
  <si>
    <r>
      <t xml:space="preserve">Per capita egg consumption in 2014 = 263 https://www.uspoultry.org/economic_data/, but this is not limited to retail (as Lusk study was).  54.9% of eggs </t>
    </r>
    <r>
      <rPr>
        <b/>
      </rPr>
      <t>produced</t>
    </r>
    <r>
      <t xml:space="preserve"> went to retail according to http://www.unitedegg.org/GeneralStats/default.cfm, so we estimate that per capita consumption of retail eggs in 2014 = 0.549 * 263 = 144.4 </t>
    </r>
  </si>
  <si>
    <t>New York</t>
  </si>
  <si>
    <t>Houston</t>
  </si>
  <si>
    <t>Chicago</t>
  </si>
  <si>
    <t>Columbus</t>
  </si>
  <si>
    <t>Population</t>
  </si>
  <si>
    <r>
      <t xml:space="preserve">Egg Prices </t>
    </r>
    <r>
      <rPr/>
      <t>according to https://www.expatistan.com/cost-of-living</t>
    </r>
  </si>
  <si>
    <t>Total Expenditures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</si>
</sst>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sz val="11.0"/>
      <color rgb="FF000000"/>
      <name val="Calibri"/>
    </font>
    <font>
      <b/>
      <sz val="11.0"/>
      <color rgb="FF000000"/>
      <name val="Calibri"/>
    </font>
    <font>
      <b/>
      <u/>
      <sz val="11.0"/>
      <color rgb="FF000000"/>
      <name val="Calibri"/>
    </font>
    <font>
      <b/>
      <u/>
    </font>
    <font>
      <b/>
    </font>
    <font/>
    <font>
      <sz val="11.0"/>
      <color rgb="FF000000"/>
      <name val="Arial"/>
    </font>
    <font>
      <color rgb="FF222222"/>
      <name val="Arial"/>
    </font>
    <font>
      <b/>
      <sz val="12.0"/>
      <color rgb="FF222222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1" numFmtId="0" xfId="0" applyAlignment="1" applyFont="1">
      <alignment horizontal="right"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3" numFmtId="0" xfId="0" applyAlignment="1" applyFont="1">
      <alignment/>
    </xf>
    <xf borderId="0" fillId="0" fontId="4" numFmtId="0" xfId="0" applyAlignment="1" applyFont="1">
      <alignment/>
    </xf>
    <xf borderId="0" fillId="0" fontId="5" numFmtId="0" xfId="0" applyAlignment="1" applyFont="1">
      <alignment/>
    </xf>
    <xf borderId="0" fillId="0" fontId="6" numFmtId="0" xfId="0" applyAlignment="1" applyFont="1">
      <alignment/>
    </xf>
    <xf borderId="0" fillId="2" fontId="7" numFmtId="3" xfId="0" applyAlignment="1" applyFill="1" applyFont="1" applyNumberFormat="1">
      <alignment horizontal="right" vertical="top"/>
    </xf>
    <xf borderId="0" fillId="2" fontId="8" numFmtId="3" xfId="0" applyAlignment="1" applyFont="1" applyNumberFormat="1">
      <alignment horizontal="left"/>
    </xf>
    <xf borderId="0" fillId="2" fontId="9" numFmtId="3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7.14"/>
  </cols>
  <sheetData>
    <row r="1">
      <c r="A1" s="1" t="s">
        <v>0</v>
      </c>
    </row>
    <row r="3">
      <c r="A3" s="2" t="s">
        <v>1</v>
      </c>
      <c r="B3" s="3">
        <v>1.0</v>
      </c>
      <c r="C3" s="4"/>
      <c r="D3" s="4"/>
      <c r="E3" s="4"/>
    </row>
    <row r="4">
      <c r="A4" s="2" t="s">
        <v>2</v>
      </c>
      <c r="B4" s="3" t="s">
        <v>3</v>
      </c>
      <c r="D4" s="4"/>
      <c r="E4" s="4"/>
    </row>
    <row r="5">
      <c r="A5" s="5"/>
      <c r="B5" s="4"/>
      <c r="C5" s="4"/>
      <c r="D5" s="4"/>
      <c r="E5" s="4"/>
    </row>
    <row r="6">
      <c r="A6" s="1" t="s">
        <v>4</v>
      </c>
    </row>
    <row r="7">
      <c r="A7" s="5"/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</row>
    <row r="8">
      <c r="A8" s="2" t="s">
        <v>10</v>
      </c>
      <c r="B8" s="3">
        <v>0.314</v>
      </c>
      <c r="C8" s="3">
        <v>0.291</v>
      </c>
      <c r="D8" s="3">
        <v>0.378</v>
      </c>
      <c r="E8" s="3">
        <v>0.211</v>
      </c>
    </row>
    <row r="9">
      <c r="A9" s="2" t="s">
        <v>11</v>
      </c>
      <c r="B9" s="3">
        <v>7.5</v>
      </c>
      <c r="C9" s="3">
        <v>7.5</v>
      </c>
      <c r="D9" s="3">
        <v>7.5</v>
      </c>
      <c r="E9" s="3">
        <v>7.5</v>
      </c>
    </row>
    <row r="10">
      <c r="A10" s="2" t="s">
        <v>12</v>
      </c>
      <c r="B10" s="3">
        <v>-0.15</v>
      </c>
      <c r="C10" s="3">
        <v>-0.15</v>
      </c>
      <c r="D10" s="3">
        <v>-0.15</v>
      </c>
      <c r="E10" s="3">
        <v>-0.15</v>
      </c>
    </row>
    <row r="11">
      <c r="A11" s="5"/>
      <c r="B11" s="4"/>
      <c r="C11" s="4"/>
      <c r="D11" s="4"/>
      <c r="E11" s="4"/>
    </row>
    <row r="12">
      <c r="A12" s="2" t="s">
        <v>13</v>
      </c>
      <c r="B12" s="3" t="str">
        <f>IFERROR(__xludf.DUMMYFUNCTION("(0.00051 + 0.01*(LN(B8)*0.00051-LN(C8)*0.00013+LN(D8)*0.00041-LN(E8)*0.00078))*(SPLIT( B4 , CONCATENATE(SPLIT(B4, ""0123456789"")))/B8)*B3"),"2127.381196")</f>
        <v>2127.381196</v>
      </c>
      <c r="C12" s="3" t="str">
        <f>IFERROR(__xludf.DUMMYFUNCTION("(-0.00013  + 0.01*(LN(B8)*0.00051-LN(C8)*0.00013+LN(D8)*0.00041-LN(E8)*0.00078))*(SPLIT( B4 , CONCATENATE(SPLIT(B4, ""0123456789"")))/C8)*B3"),"-563.5818021")</f>
        <v>-563.5818021</v>
      </c>
      <c r="D12" s="3" t="str">
        <f>IFERROR(__xludf.DUMMYFUNCTION("(0.00041+ 0.01*(LN(B8)*0.00051-LN(C8)*0.00013+LN(D8)*0.00041-LN(E8)*0.00078))*(SPLIT( B4 , CONCATENATE(SPLIT(B4, ""0123456789"")))/D8)*B3"),"1423.274327")</f>
        <v>1423.274327</v>
      </c>
      <c r="E12" s="3" t="str">
        <f>IFERROR(__xludf.DUMMYFUNCTION("(-0.00078  + 0.01*(LN(B8)*0.00051-LN(C8)*0.00013+LN(D8)*0.00041-LN(E8)*0.00078))*(SPLIT( B4 , CONCATENATE(SPLIT(B4, ""0123456789"")))/E8)*B3"),"-4782.001443")</f>
        <v>-4782.001443</v>
      </c>
      <c r="F12" t="str">
        <f t="shared" ref="F12:F13" si="2">sum(B12:E12)</f>
        <v>-1794.927722</v>
      </c>
    </row>
    <row r="13">
      <c r="A13" s="2" t="s">
        <v>14</v>
      </c>
      <c r="B13" s="3" t="str">
        <f t="shared" ref="B13:E13" si="1">B12*B9/(B9-B10)</f>
        <v>2085.667839</v>
      </c>
      <c r="C13" s="3" t="str">
        <f t="shared" si="1"/>
        <v>-552.5311786</v>
      </c>
      <c r="D13" s="3" t="str">
        <f t="shared" si="1"/>
        <v>1395.366987</v>
      </c>
      <c r="E13" s="3" t="str">
        <f t="shared" si="1"/>
        <v>-4688.236709</v>
      </c>
      <c r="F13" t="str">
        <f t="shared" si="2"/>
        <v>-1759.733061</v>
      </c>
    </row>
    <row r="15">
      <c r="C15" s="8"/>
      <c r="D15" s="8"/>
      <c r="E15" s="8"/>
      <c r="F15" s="8"/>
    </row>
    <row r="16">
      <c r="C16" s="9"/>
      <c r="D16" s="10"/>
      <c r="E16" s="11"/>
      <c r="F16" s="12"/>
    </row>
  </sheetData>
  <mergeCells count="3">
    <mergeCell ref="A1:G2"/>
    <mergeCell ref="A6:G6"/>
    <mergeCell ref="B4:C4"/>
  </mergeCells>
  <dataValidations>
    <dataValidation type="list" allowBlank="1" showInputMessage="1" prompt="Estimated weekly expenditures in San Francisco, New York, Houston, Chicago, and Columbus." sqref="B4">
      <formula1>"San Francisco: 1300000,New York: 8405837,Houston: 2239558,Chicago: 2695598,Columbus: 835957"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9" t="s">
        <v>15</v>
      </c>
    </row>
    <row r="2">
      <c r="A2" s="9" t="s">
        <v>16</v>
      </c>
    </row>
    <row r="4">
      <c r="B4" s="8" t="s">
        <v>17</v>
      </c>
      <c r="C4" s="8" t="s">
        <v>18</v>
      </c>
      <c r="D4" s="8" t="s">
        <v>19</v>
      </c>
      <c r="E4" s="8" t="s">
        <v>20</v>
      </c>
    </row>
    <row r="5">
      <c r="A5" s="8" t="s">
        <v>21</v>
      </c>
      <c r="B5" s="9">
        <v>8405837.0</v>
      </c>
      <c r="C5" s="10">
        <v>2239558.0</v>
      </c>
      <c r="D5" s="11">
        <v>2695598.0</v>
      </c>
      <c r="E5" s="12">
        <v>835957.0</v>
      </c>
    </row>
    <row r="6">
      <c r="A6" s="8" t="s">
        <v>22</v>
      </c>
      <c r="B6" s="9" t="str">
        <f>4.13/12</f>
        <v>0.3441666667</v>
      </c>
      <c r="C6" s="9" t="str">
        <f>3.28/12</f>
        <v>0.2733333333</v>
      </c>
      <c r="D6" t="str">
        <f>3.61/12</f>
        <v>0.3008333333</v>
      </c>
      <c r="E6" t="str">
        <f>2.66/12</f>
        <v>0.2216666667</v>
      </c>
    </row>
    <row r="7">
      <c r="A7" s="8" t="s">
        <v>23</v>
      </c>
      <c r="B7" t="str">
        <f t="shared" ref="B7:E7" si="1">(144.4*B5*B6)/52</f>
        <v>8033663.178</v>
      </c>
      <c r="C7" t="str">
        <f t="shared" si="1"/>
        <v>1699881.947</v>
      </c>
      <c r="D7" t="str">
        <f t="shared" si="1"/>
        <v>2251878.378</v>
      </c>
      <c r="E7" t="str">
        <f t="shared" si="1"/>
        <v>514574.4031</v>
      </c>
    </row>
  </sheetData>
  <drawing r:id="rId1"/>
</worksheet>
</file>